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136" documentId="8_{686AADA4-FC99-4996-B421-E617A5D39288}" xr6:coauthVersionLast="47" xr6:coauthVersionMax="47" xr10:uidLastSave="{BA0970D5-4158-4D2E-8604-9C9E25501888}"/>
  <bookViews>
    <workbookView xWindow="28695" yWindow="-5325" windowWidth="26010" windowHeight="20985" tabRatio="796"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32" i="21" l="1"/>
  <c r="H27" i="21"/>
  <c r="H28" i="21"/>
  <c r="F27" i="21"/>
  <c r="F28" i="21"/>
  <c r="F22" i="21"/>
  <c r="F23" i="21"/>
  <c r="F32" i="21"/>
  <c r="F29" i="21"/>
  <c r="F24" i="21"/>
  <c r="F11" i="21"/>
  <c r="F12" i="21"/>
  <c r="F13" i="21"/>
  <c r="F14" i="21"/>
  <c r="H34" i="15"/>
  <c r="H33" i="15"/>
  <c r="H32" i="15"/>
  <c r="H31" i="15"/>
  <c r="H30" i="15"/>
  <c r="H39" i="14"/>
  <c r="H38" i="14"/>
  <c r="H37" i="14"/>
  <c r="H36" i="14"/>
  <c r="H35" i="14"/>
  <c r="E42" i="14" s="1"/>
  <c r="F25" i="21" s="1"/>
  <c r="E15" i="13"/>
  <c r="E14" i="13"/>
  <c r="E13" i="13"/>
  <c r="E12" i="13"/>
  <c r="E11" i="13"/>
  <c r="E31" i="13" s="1"/>
  <c r="F15" i="21" s="1"/>
  <c r="F58" i="12"/>
  <c r="E37" i="15" l="1"/>
  <c r="F30"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<sst xmlns="http://schemas.openxmlformats.org/spreadsheetml/2006/main" count="528" uniqueCount="315">
  <si>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</si>
  <si>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</si>
  <si>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</si>
  <si>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</si>
  <si>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</si>
  <si>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</si>
  <si>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</si>
  <si>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</si>
  <si>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</si>
  <si>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</si>
  <si>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</si>
  <si>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</si>
  <si>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</si>
  <si>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</si>
  <si>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</si>
  <si>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</si>
  <si>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</si>
  <si>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</si>
  <si>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</si>
  <si>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</si>
  <si>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</si>
  <si>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</si>
  <si>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</si>
  <si>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</si>
  <si>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</si>
  <si>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</si>
  <si>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</si>
  <si>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</si>
  <si>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</si>
  <si>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</si>
  <si>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</si>
  <si>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</si>
  <si>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</si>
  <si>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</si>
  <si>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</si>
  <si>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</si>
  <si>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</si>
  <si>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</si>
  <si>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</si>
  <si>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</si>
  <si>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</si>
  <si>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</si>
  <si>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</si>
  <si>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</si>
  <si>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</si>
  <si>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</si>
  <si>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</si>
  <si>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</si>
  <si>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</si>
  <si>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</si>
  <si>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</si>
  <si>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</si>
  <si>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</si>
  <si>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</si>
  <si>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</si>
  <si>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</si>
  <si>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</si>
  <si>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</si>
  <si>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</si>
  <si>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</si>
  <si>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</si>
  <si>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</si>
  <si>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</si>
  <si>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</si>
  <si>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</si>
  <si>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</si>
  <si>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</si>
  <si>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</si>
  <si>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</si>
  <si>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</si>
  <si>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</si>
  <si>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</si>
  <si>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</si>
  <si>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</si>
  <si>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</si>
  <si>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</si>
  <si>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</si>
  <si>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</si>
  <si>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</si>
  <si>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</si>
  <si>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</si>
  <si>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</si>
  <si>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</si>
  <si>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</si>
  <si>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</si>
  <si>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</si>
  <si>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</si>
  <si>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</si>
  <si>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</si>
  <si>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</si>
  <si>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</si>
  <si>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</si>
  <si>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</si>
  <si>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</si>
  <si>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</si>
  <si>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</si>
  <si>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</si>
  <si>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</si>
  <si>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</si>
  <si>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</si>
  <si>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</si>
  <si>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</si>
  <si>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</si>
  <si>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</si>
  <si>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</si>
  <si>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</si>
  <si>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</si>
  <si>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</si>
  <si>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</si>
  <si>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</si>
  <si>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</si>
  <si>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</si>
  <si>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</si>
  <si>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</si>
  <si>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</si>
  <si>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</si>
  <si>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</si>
  <si>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</si>
  <si>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</si>
  <si>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</si>
  <si>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</si>
  <si>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</si>
  <si>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</si>
  <si>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</si>
  <si>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</si>
  <si>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</si>
  <si>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</si>
  <si>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</si>
  <si>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</si>
  <si>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</si>
  <si>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</si>
  <si>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</si>
  <si>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</si>
  <si>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</si>
  <si>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</si>
  <si>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</si>
  <si>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</si>
  <si>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</si>
  <si>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</si>
  <si>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</si>
  <si>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</si>
  <si>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</si>
  <si>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</si>
  <si>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</si>
  <si>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</si>
  <si>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</si>
  <si>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</si>
  <si>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</si>
  <si>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</si>
  <si>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</si>
  <si>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</si>
  <si>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</si>
  <si>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</si>
  <si>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</si>
  <si>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</si>
  <si>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</si>
  <si>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</si>
  <si>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</si>
  <si>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</si>
  <si>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</si>
  <si>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</si>
  <si>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</si>
  <si>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</si>
  <si>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</si>
  <si>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</si>
  <si>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</si>
  <si>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</si>
  <si>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</si>
  <si>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</si>
  <si>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</si>
  <si>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</si>
  <si>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</si>
  <si>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</si>
  <si>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</si>
  <si>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</si>
  <si>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</si>
  <si>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</si>
  <si>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</si>
  <si>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</si>
  <si>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</si>
  <si>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</si>
  <si>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</si>
  <si>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</si>
  <si>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</si>
  <si>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</si>
  <si>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</si>
  <si>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</si>
  <si>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</si>
  <si>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</si>
  <si>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</si>
  <si>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</si>
  <si>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</si>
  <si>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</si>
  <si>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</si>
  <si>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</si>
  <si>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</si>
  <si>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</si>
  <si>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</si>
  <si>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</si>
  <si>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</si>
  <si>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</si>
  <si>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</si>
  <si>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</si>
  <si>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</si>
  <si>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</si>
  <si>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</si>
  <si>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</si>
  <si>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</si>
  <si>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</si>
  <si>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</si>
  <si>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</si>
  <si>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</si>
  <si>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</si>
  <si>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</si>
  <si>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</si>
  <si>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</si>
  <si>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</si>
  <si>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</si>
  <si>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</si>
  <si>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</si>
  <si>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</si>
  <si>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</si>
  <si>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</si>
  <si>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</si>
  <si>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</si>
  <si>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</si>
  <si>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</si>
  <si>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</si>
  <si>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</si>
  <si>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</si>
  <si>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</si>
  <si>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</si>
  <si>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</si>
  <si>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</si>
  <si>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</si>
  <si>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</si>
  <si>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</si>
  <si>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</si>
  <si>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</si>
  <si>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</si>
  <si>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</si>
  <si>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</si>
  <si>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</si>
  <si>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</si>
  <si>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</si>
  <si>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</si>
  <si>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</si>
  <si>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</si>
  <si>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</si>
  <si>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</si>
  <si>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</si>
  <si>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</si>
  <si>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</si>
  <si>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</si>
  <si>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</si>
  <si>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</si>
  <si>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</si>
  <si>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</si>
  <si>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</si>
  <si>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</si>
  <si>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</si>
  <si>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</si>
  <si>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</si>
  <si>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</si>
  <si>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</si>
  <si>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</si>
  <si>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</si>
  <si>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</si>
  <si>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</si>
  <si>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</si>
  <si>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</si>
  <si>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</si>
  <si>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</si>
  <si>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</si>
  <si>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</si>
  <si>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JA. Primair grond wordt toegepast voor ophogen, aanvullen, taluds/dijken en funderingslagen (ongebonden). Het primaire substituut is primaire grond/zand met dezelfde geotechnische klasse volgens NEN-EN-ISO 14688 (met NL-aanvulling NEN 8990). </t>
  </si>
  <si>
    <t xml:space="preserve">JA RAW-bestekken vragen functionele lagen (ophoging, zandbed, klei e.d.); als secundair niet beschikbaar is, wordt primair geleverd.
Korte onderbouwing: RAW stelt functionele eisen; herkomst (primair/secundair) is niet verplicht mits aan eisen voldaan wordt.
</t>
  </si>
  <si>
    <t>Bronnen:</t>
  </si>
  <si>
    <t>CROW • Standaard RAW Bepalingen 2020 • 2020 • https://www.crow.nl/kennisproducten/standaard-raw-bepalingen-2020/
 • “technische voorwaarden” (eisen aan materialen/uitvoering in bestek). 
crow.nl
RVB • RVB RAW-sjabloon • 2023-09-01 • https://www.rijksvastgoedbedrijf.nl/.../RVB%2BRAW-sjabloon__09-2023.pdf
 • “Op dit werk zijn van toepassing de Standaard RAW Bepalingen 2020…”</t>
  </si>
  <si>
    <t>Ja, mits geclassificeerd (NEN-EN-ISO 14688(+NEN 8990)) en gespecificeerd in RAW-paragrafen (bijv. eisen zand/klei). Conformiteit kan worden aangetoond via gecertificeerde partijkeuring/BRL-procedures.
Korte onderbouwing: RAW bevat materiaaleisen; SIKB/BRL-protocollen koppelen laboratoriumresultaten aan RAW-eisen.</t>
  </si>
  <si>
    <t>Ja, mits voldaan aan Bal §4.124 (functionele toepassing/hoeveelheid, bijmengingen) en Milieuverklaring Bodemkwaliteit (Rbk 2022). Toepasser heeft meld-/infoplichten.
Korte onderbouwing: Bal regelt “toepassen van grond/baggerspecie”; Rbk 2022 bepaalt kwaliteitseisen en vormgeving milieuverklaring.</t>
  </si>
  <si>
    <t>bronnen</t>
  </si>
  <si>
    <t>IPLO • Inhoudelijke regels toepassen van grond/baggerspecie (Bal §4.124) • z.j. • https://iplo.nl/regelgeving/regels-voor-activiteiten/toepassen-grond-baggerspecie/regels/
 • “toepassen… functionele toepassing/hoeveelheid… milieuverklaring bodemkwaliteit.” 
Informatiepunt Leefomgeving
Wetten.nl • Regeling bodemkwaliteit 2022 (BWBR0047808) • geconsolideerd 2024/2025 • https://wetten.overheid.nl/BWBR0047808/
 • “De Regeling… bepaalt hoe de milieuverklaring bodemkwaliteit… tot stand komt.”</t>
  </si>
  <si>
    <t>Antwoord (kort): Ja. (i) Publieke/regionale grondbanken (bijv. Gemeente Amsterdam) en (ii) commerciële grondbanken/grondhandels (Den Ouden/Brabob e.a.; BRBS-leden).
Korte onderbouwing: Amsterdam verhandelt schone grond; Den Ouden/Brabob exploiteert grondbanken; BRBS-ledenlijst toont breed netwerk.</t>
  </si>
  <si>
    <t>Gemeente Amsterdam • Tarieven Grondbank • 2025 • https://www.amsterdam.nl/wonen-bouwen-verbouwen/bodem/grondbank-opslag-hergebruik-grond/tarieven-grondbank/
 • “Verkoop schone grondmengsels (achtergrondwaarde).” 
Amsterdam.nl
Den Ouden • Grondbanken • z.j. • https://denoudengroep.com/den-ouden-brabob/grondbanken
 • “grondbanken… gericht op hergebruik en recycling.” 
denoudengroep.com
BRBS Recycling • Ledenlijst • z.j. • https://www.brbs.nl/vereniging/ledenlijst
 • Overzicht verwerkers/handelskanalen. 
brbs.nl</t>
  </si>
  <si>
    <t>Ja. Voorbeeldprijzen tonen positieve verkoop-/afleverwaarden voor schone grond.
Korte onderbouwing: Publieke tariefpagina (Amsterdam) vermeldt verkoopprijzen; regionale depots hanteren tarieven voor brengen/halen van schone grond.</t>
  </si>
  <si>
    <t>: Ja, structurele toepassing in GWW/hoogwaterbescherming; beleid stimuleert hergebruik van gebiedseigen/vrijkomende grond.
Korte onderbouwing: HWBP en regionale Nota’s Bodembeheer sturen op duurzaam, efficiënt hergebruik van vrijkomende grond.</t>
  </si>
  <si>
    <t>Nationale cijfers specifiek voor schone grond: Niet gevonden in primaire statistiek. Wel: ruime toepassingscapaciteit via grondbanken en grote GWW-programma’s; knelpunten liggen vooral in logistiek/kwaliteit (AW/MW/PFAS). Dus logischerwijs is dit ook positief.</t>
  </si>
  <si>
    <t>gaan uit van schone grond voor dit profiel</t>
  </si>
  <si>
    <t>Grond bereikt het einde afvalpunt op het moment dat het opgeslagen ligt in een grondbank/gronddepot. Indien direct van de afvallocatie naar een nieuwe locatie wordt vervoerd, is de grond einde afval zodra het op het transportmiddel geladen is.</t>
  </si>
  <si>
    <t>LAP3 schrijft een nuttige toepassing voor voor schone grond</t>
  </si>
  <si>
    <t>https://lap3.nl/sectorplannen/sectorplannen/grond/</t>
  </si>
  <si>
    <t>n.v.t. — Het betreft uitsluitend ontgraven grond; wat blijft zitten valt buiten de EoL-stroom.</t>
  </si>
  <si>
    <t>Grond ondergaat geen relevante slijtage of emissies</t>
  </si>
  <si>
    <t>Grond is mineraal, niet-brandbaar; AVI-route technisch uitgesloten.</t>
  </si>
  <si>
    <t>LAP3 Sectorplan 39 • Grond (01-01-2024) • https://lap3.nl/publish/pages/120644/lap3_sp39_grond_ow_1-1-2024.pdf
 • “stortverbod voor grond, tenzij niet reinigbaar of niet immobiliseerbaar.” • Business.gov.nl • Dumping sites rules NL • 2025 • https://business.gov.nl/regulation/dumping-sites/
 • “landfill ban list applies to soil.</t>
  </si>
  <si>
    <t>Schone grond dus er vindt geen reiniging plaats</t>
  </si>
  <si>
    <t>Schone grond dus direct hergebruik er vindt geen reiniging plaats</t>
  </si>
  <si>
    <t>GWW, grond toegepast als ophoogmateriaal vrij toegankelijk</t>
  </si>
  <si>
    <t>Aangenomen dat maximaal 1% verlies optreedt. Mee te nemen als stort</t>
  </si>
  <si>
    <t xml:space="preserve">Geen directe vindbare bron gevonden. Wel zeggen experts dat 5% veels te veel is en dat het hoogtens 1% is maar er zijn geen precieze gegevens over. Deze 1% gaat ook verloren, </t>
  </si>
  <si>
    <t>na bemonstering en 'schoon'-verklaring is de grondstof beschikbaar voor hergebruik</t>
  </si>
  <si>
    <t>Levensduur grondstof is oneindig</t>
  </si>
  <si>
    <t>oneindig hergebruik mogelijk</t>
  </si>
  <si>
    <t>0247-sto&amp;Stort inert afval (o.b.v. Inert waste, for final disposal 
{RoW}| treatment of inert waste, inert material landfill | Cut-off, U) 
fijn-/grofkeramisch, grind, kalkzandsteen, schelpen, zand</t>
  </si>
  <si>
    <t>Sand {RoW}| market for sand | Cut-off, U. Of gelijk aan A1-3</t>
  </si>
  <si>
    <t>Omschrijving verbrandingsprofiel</t>
  </si>
  <si>
    <t>Aangehouden NMD basisprofiel/ecoinvent profiel</t>
  </si>
  <si>
    <t>onderbouwing</t>
  </si>
  <si>
    <t>Profiel voor verbranding</t>
  </si>
  <si>
    <t>0085</t>
  </si>
  <si>
    <t>Zand / Grond</t>
  </si>
  <si>
    <t>Schoon</t>
  </si>
  <si>
    <t>Grond schoon</t>
  </si>
  <si>
    <t>zie excel SP en SP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</si>
</sst>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3" fontId="3" fillId="0" borderId="0" applyFont="0" applyFill="0" applyBorder="0" applyAlignment="0" applyProtection="0"/>
  </cellStyleXfs>
  <cellXfs count="100">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164" fontId="0" fillId="0" borderId="0" xfId="66" applyNumberFormat="1" applyFont="1"/>
    <xf numFmtId="0" fontId="3" fillId="16" borderId="1" xfId="12" applyAlignment="1">
      <alignment wrapText="1"/>
      <protection locked="0"/>
    </xf>
    <xf numFmtId="0" fontId="0" fillId="0" borderId="0" xfId="0" applyAlignment="1">
      <alignment horizontal="left" vertical="top" wrapText="1"/>
    </xf>
    <xf numFmtId="0" fontId="29" fillId="0" borderId="0" xfId="0" applyFont="1" applyAlignment="1">
      <alignment horizontal="left" vertical="top"/>
    </xf>
    <xf numFmtId="0" fontId="3" fillId="16" borderId="1" xfId="12" applyAlignment="1">
      <alignment horizontal="left" vertical="top" wrapText="1"/>
      <protection locked="0"/>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xf numFmtId="0" fontId="3" fillId="16" borderId="1" xfId="12" quotePrefix="1">
      <protection locked="0"/>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xfId="66" builtinId="3"/>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76</xdr:row>
      <xdr:rowOff>49414</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24" sqref="F24"/>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99" t="s">
        <v>310</v>
      </c>
      <c r="G8" s="3" t="s">
        <v>6</v>
      </c>
      <c r="H8" s="2" t="s">
        <v>12</v>
      </c>
      <c r="I8" s="3"/>
    </row>
    <row r="9" spans="2:25" ht="10.5" thickTop="1" x14ac:dyDescent="0.2">
      <c r="D9" s="3"/>
      <c r="E9" s="3" t="s">
        <v>13</v>
      </c>
      <c r="F9" s="2" t="s">
        <v>311</v>
      </c>
      <c r="G9" s="3" t="s">
        <v>6</v>
      </c>
      <c r="H9" s="2" t="s">
        <v>12</v>
      </c>
      <c r="I9" s="3"/>
    </row>
    <row r="10" spans="2:25" x14ac:dyDescent="0.2">
      <c r="D10" s="3"/>
      <c r="E10" s="3" t="s">
        <v>14</v>
      </c>
      <c r="F10" s="2" t="s">
        <v>312</v>
      </c>
      <c r="G10" s="3" t="s">
        <v>6</v>
      </c>
      <c r="H10" s="2" t="s">
        <v>12</v>
      </c>
      <c r="I10" s="3"/>
    </row>
    <row r="11" spans="2:25" x14ac:dyDescent="0.2">
      <c r="D11" s="3"/>
      <c r="E11" s="3" t="s">
        <v>15</v>
      </c>
      <c r="F11" s="67" t="str">
        <f>'SP 1 Verdeling EOL'!G46</f>
        <v/>
      </c>
      <c r="G11" s="3" t="s">
        <v>6</v>
      </c>
      <c r="H11" s="67"/>
      <c r="I11" s="3" t="s">
        <v>16</v>
      </c>
    </row>
    <row r="12" spans="2:25" x14ac:dyDescent="0.2">
      <c r="E12" s="3" t="s">
        <v>17</v>
      </c>
      <c r="F12" s="67" t="str">
        <f>'SP 1 Verdeling EOL'!G47</f>
        <v>GWW, grond toegepast als ophoogmateriaal vrij toegankelijk</v>
      </c>
      <c r="G12" s="3" t="s">
        <v>6</v>
      </c>
      <c r="H12" s="67"/>
      <c r="I12" s="3" t="s">
        <v>16</v>
      </c>
    </row>
    <row r="13" spans="2:25" x14ac:dyDescent="0.2">
      <c r="D13" s="3"/>
      <c r="E13" s="3" t="s">
        <v>18</v>
      </c>
      <c r="F13" s="67" t="str">
        <f>'SP 1 Verdeling EOL'!G48</f>
        <v>Grond schoon</v>
      </c>
      <c r="G13" s="3" t="s">
        <v>6</v>
      </c>
      <c r="H13" s="67"/>
      <c r="I13" s="3" t="s">
        <v>16</v>
      </c>
    </row>
    <row r="14" spans="2:25" x14ac:dyDescent="0.2">
      <c r="D14" s="3"/>
      <c r="E14" s="3" t="s">
        <v>19</v>
      </c>
      <c r="F14" s="75">
        <f>'SP 1 Verdeling EOL'!F52</f>
        <v>0</v>
      </c>
      <c r="G14" s="3" t="s">
        <v>20</v>
      </c>
      <c r="H14" s="67"/>
      <c r="I14" s="9" t="s">
        <v>21</v>
      </c>
    </row>
    <row r="15" spans="2:25" x14ac:dyDescent="0.2">
      <c r="D15" s="3"/>
      <c r="E15" s="3" t="s">
        <v>22</v>
      </c>
      <c r="F15" s="75">
        <f>'SP 2 EOL efficientie '!E31</f>
        <v>0</v>
      </c>
      <c r="G15" s="3" t="s">
        <v>20</v>
      </c>
      <c r="H15" s="67"/>
      <c r="I15" s="9" t="s">
        <v>21</v>
      </c>
    </row>
    <row r="16" spans="2:25" x14ac:dyDescent="0.2">
      <c r="D16" s="3"/>
      <c r="E16" s="3"/>
      <c r="F16" s="66"/>
      <c r="G16" s="3"/>
      <c r="H16" s="66"/>
      <c r="I16" s="9"/>
    </row>
    <row r="17" spans="4:9" ht="11" thickBot="1" x14ac:dyDescent="0.3">
      <c r="D17" s="5" t="s">
        <v>23</v>
      </c>
      <c r="E17" s="3" t="s">
        <v>28</v>
      </c>
      <c r="F17" s="75">
        <f>'SP 2 EOL efficientie '!E32</f>
        <v>0.99</v>
      </c>
      <c r="G17" s="3" t="s">
        <v>20</v>
      </c>
      <c r="H17" s="2" t="s">
        <v>314</v>
      </c>
      <c r="I17" s="9" t="s">
        <v>25</v>
      </c>
    </row>
    <row r="18" spans="4:9" ht="10.5" thickTop="1" x14ac:dyDescent="0.2">
      <c r="D18" s="3"/>
      <c r="E18" s="3" t="s">
        <v>27</v>
      </c>
      <c r="F18" s="75">
        <f>'SP 2 EOL efficientie '!E33</f>
        <v>0</v>
      </c>
      <c r="G18" s="3" t="s">
        <v>20</v>
      </c>
      <c r="H18" s="2" t="s">
        <v>314</v>
      </c>
      <c r="I18" s="9" t="s">
        <v>25</v>
      </c>
    </row>
    <row r="19" spans="4:9" x14ac:dyDescent="0.2">
      <c r="D19" s="3"/>
      <c r="E19" s="3" t="s">
        <v>26</v>
      </c>
      <c r="F19" s="75">
        <f>'SP 2 EOL efficientie '!E34</f>
        <v>0</v>
      </c>
      <c r="G19" s="3" t="s">
        <v>20</v>
      </c>
      <c r="H19" s="2" t="s">
        <v>314</v>
      </c>
      <c r="I19" s="9" t="s">
        <v>25</v>
      </c>
    </row>
    <row r="20" spans="4:9" x14ac:dyDescent="0.2">
      <c r="D20" s="3"/>
      <c r="E20" s="3" t="s">
        <v>24</v>
      </c>
      <c r="F20" s="75">
        <f>'SP 2 EOL efficientie '!E35</f>
        <v>0.01</v>
      </c>
      <c r="G20" s="3" t="s">
        <v>20</v>
      </c>
      <c r="H20" s="2" t="s">
        <v>314</v>
      </c>
      <c r="I20" s="9" t="s">
        <v>25</v>
      </c>
    </row>
    <row r="21" spans="4:9" x14ac:dyDescent="0.2">
      <c r="D21" s="3"/>
      <c r="E21" s="3"/>
      <c r="F21" s="3"/>
      <c r="G21" s="3"/>
      <c r="H21" s="3"/>
      <c r="I21" s="9"/>
    </row>
    <row r="22" spans="4:9" ht="11" thickBot="1" x14ac:dyDescent="0.3">
      <c r="D22" s="5" t="s">
        <v>29</v>
      </c>
      <c r="E22" s="3" t="s">
        <v>30</v>
      </c>
      <c r="F22" s="67" t="str">
        <f>'SP 3 hergebruik'!E7</f>
        <v>nvt</v>
      </c>
      <c r="G22" s="3" t="s">
        <v>31</v>
      </c>
      <c r="H22" s="2"/>
      <c r="I22" s="9" t="s">
        <v>32</v>
      </c>
    </row>
    <row r="23" spans="4:9" ht="10.5" thickTop="1" x14ac:dyDescent="0.2">
      <c r="D23" s="3"/>
      <c r="E23" s="3" t="s">
        <v>33</v>
      </c>
      <c r="F23" s="67" t="str">
        <f>'SP 3 hergebruik'!E8</f>
        <v>nvt</v>
      </c>
      <c r="G23" s="3" t="s">
        <v>31</v>
      </c>
      <c r="H23" s="2"/>
      <c r="I23" s="9" t="s">
        <v>32</v>
      </c>
    </row>
    <row r="24" spans="4:9" x14ac:dyDescent="0.2">
      <c r="D24" s="3"/>
      <c r="E24" s="3" t="s">
        <v>34</v>
      </c>
      <c r="F24" s="67" t="str">
        <f>'SP 3 hergebruik'!D18</f>
        <v>Sand {RoW}| market for sand | Cut-off, U. Of gelijk aan A1-3</v>
      </c>
      <c r="G24" s="3" t="s">
        <v>31</v>
      </c>
      <c r="H24" s="67"/>
      <c r="I24" s="9" t="s">
        <v>32</v>
      </c>
    </row>
    <row r="25" spans="4:9" x14ac:dyDescent="0.2">
      <c r="D25" s="3"/>
      <c r="E25" s="3" t="s">
        <v>35</v>
      </c>
      <c r="F25" s="69">
        <f>'SP 3 hergebruik'!E42</f>
        <v>1</v>
      </c>
      <c r="G25" s="3" t="s">
        <v>20</v>
      </c>
      <c r="H25" s="69"/>
      <c r="I25" s="9" t="s">
        <v>32</v>
      </c>
    </row>
    <row r="26" spans="4:9" x14ac:dyDescent="0.2">
      <c r="D26" s="3"/>
      <c r="E26" s="3"/>
      <c r="F26" s="3"/>
      <c r="G26" s="3"/>
      <c r="H26" s="3"/>
      <c r="I26" s="3"/>
    </row>
    <row r="27" spans="4:9" ht="11" thickBot="1" x14ac:dyDescent="0.3">
      <c r="D27" s="5" t="s">
        <v>36</v>
      </c>
      <c r="E27" s="3" t="s">
        <v>37</v>
      </c>
      <c r="F27" s="67" t="str">
        <f>'SP 4 recycling'!E7</f>
        <v xml:space="preserve"> </v>
      </c>
      <c r="G27" s="3" t="s">
        <v>31</v>
      </c>
      <c r="H27" s="69" t="str">
        <f>'SP 4 recycling'!F7</f>
        <v xml:space="preserve"> </v>
      </c>
      <c r="I27" s="9" t="s">
        <v>38</v>
      </c>
    </row>
    <row r="28" spans="4:9" ht="10.5" thickTop="1" x14ac:dyDescent="0.2">
      <c r="D28" s="3"/>
      <c r="E28" s="3" t="s">
        <v>39</v>
      </c>
      <c r="F28" s="67" t="str">
        <f>'SP 4 recycling'!E8</f>
        <v xml:space="preserve"> </v>
      </c>
      <c r="G28" s="3" t="s">
        <v>31</v>
      </c>
      <c r="H28" s="69" t="str">
        <f>'SP 4 recycling'!F8</f>
        <v xml:space="preserve"> </v>
      </c>
      <c r="I28" s="9" t="s">
        <v>38</v>
      </c>
    </row>
    <row r="29" spans="4:9" x14ac:dyDescent="0.2">
      <c r="D29" s="3"/>
      <c r="E29" s="3" t="s">
        <v>40</v>
      </c>
      <c r="F29" s="67" t="str">
        <f>'SP 4 recycling'!D18</f>
        <v/>
      </c>
      <c r="G29" s="3" t="s">
        <v>31</v>
      </c>
      <c r="H29" s="69"/>
      <c r="I29" s="9" t="s">
        <v>38</v>
      </c>
    </row>
    <row r="30" spans="4:9" x14ac:dyDescent="0.2">
      <c r="D30" s="3"/>
      <c r="E30" s="3" t="s">
        <v>41</v>
      </c>
      <c r="F30" s="69">
        <f>'SP 4 recycling'!E37</f>
        <v>0</v>
      </c>
      <c r="G30" s="3" t="s">
        <v>20</v>
      </c>
      <c r="H30" s="69"/>
      <c r="I30" s="9" t="s">
        <v>38</v>
      </c>
    </row>
    <row r="31" spans="4:9" x14ac:dyDescent="0.2">
      <c r="D31" s="3"/>
      <c r="E31" s="3"/>
      <c r="F31" s="3"/>
      <c r="G31" s="3"/>
      <c r="H31" s="2"/>
      <c r="I31" s="3"/>
    </row>
    <row r="32" spans="4:9" ht="11" thickBot="1" x14ac:dyDescent="0.3">
      <c r="D32" s="5" t="s">
        <v>42</v>
      </c>
      <c r="E32" s="3" t="s">
        <v>43</v>
      </c>
      <c r="F32" s="71" t="str">
        <f>'SP 5 AVI'!E15</f>
        <v/>
      </c>
      <c r="G32" s="3" t="s">
        <v>44</v>
      </c>
      <c r="H32" s="72" t="str">
        <f>'SP 5 AVI'!$F$15</f>
        <v/>
      </c>
      <c r="I32" s="9" t="s">
        <v>45</v>
      </c>
    </row>
    <row r="33" spans="4:9" ht="11.5" thickTop="1" thickBot="1" x14ac:dyDescent="0.3">
      <c r="D33" s="5"/>
      <c r="E33" s="3" t="s">
        <v>309</v>
      </c>
      <c r="F33" s="71" t="str">
        <f>'SP 5 AVI'!E18</f>
        <v/>
      </c>
      <c r="G33" s="3" t="s">
        <v>31</v>
      </c>
      <c r="H33" s="71" t="str">
        <f>'SP 5 AVI'!F18</f>
        <v/>
      </c>
      <c r="I33" s="9"/>
    </row>
    <row r="34" spans="4:9" ht="10.5" thickTop="1" x14ac:dyDescent="0.2">
      <c r="D34" s="3"/>
      <c r="E34" s="3" t="s">
        <v>46</v>
      </c>
      <c r="F34" s="2"/>
      <c r="G34" s="3"/>
      <c r="H34" s="2"/>
      <c r="I34" s="3" t="s">
        <v>47</v>
      </c>
    </row>
    <row r="35" spans="4:9" x14ac:dyDescent="0.2">
      <c r="D35" s="3"/>
      <c r="E35" s="3"/>
      <c r="F35" s="3"/>
      <c r="G35" s="3"/>
      <c r="H35" s="3"/>
      <c r="I35" s="3"/>
    </row>
    <row r="36" spans="4:9" ht="61" thickBot="1" x14ac:dyDescent="0.3">
      <c r="D36" s="5" t="s">
        <v>48</v>
      </c>
      <c r="E36" s="3" t="s">
        <v>49</v>
      </c>
      <c r="F36" s="77" t="s">
        <v>304</v>
      </c>
      <c r="G36" s="3" t="s">
        <v>31</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0" workbookViewId="0">
      <selection activeCell="E79" sqref="E79:M79"/>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29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78" t="s">
        <v>60</v>
      </c>
      <c r="F13" s="78"/>
      <c r="G13" s="78"/>
      <c r="H13" s="78"/>
      <c r="I13" s="78"/>
      <c r="J13" s="78"/>
      <c r="K13" s="78"/>
      <c r="L13" s="78"/>
      <c r="M13" s="78"/>
    </row>
    <row r="14" spans="2:30" ht="11.5" x14ac:dyDescent="0.25">
      <c r="D14" s="13"/>
      <c r="E14" s="79" t="s">
        <v>61</v>
      </c>
      <c r="F14" s="79"/>
      <c r="G14" s="79"/>
      <c r="H14" s="79"/>
      <c r="I14" s="79"/>
      <c r="J14" s="79"/>
      <c r="K14" s="79"/>
      <c r="L14" s="79"/>
      <c r="M14" s="79"/>
    </row>
    <row r="15" spans="2:30" ht="75" customHeight="1" x14ac:dyDescent="0.25">
      <c r="D15" s="13"/>
      <c r="E15" s="80" t="s">
        <v>275</v>
      </c>
      <c r="F15" s="80"/>
      <c r="G15" s="80"/>
      <c r="H15" s="80"/>
      <c r="I15" s="80"/>
      <c r="J15" s="80"/>
      <c r="K15" s="80"/>
      <c r="L15" s="80"/>
      <c r="M15" s="80"/>
    </row>
    <row r="16" spans="2:30" ht="11.5" x14ac:dyDescent="0.25">
      <c r="D16" s="13"/>
    </row>
    <row r="17" spans="4:30" ht="31.5" customHeight="1" x14ac:dyDescent="0.25">
      <c r="D17" s="13"/>
      <c r="E17" s="81" t="s">
        <v>62</v>
      </c>
      <c r="F17" s="78"/>
      <c r="G17" s="78"/>
      <c r="H17" s="78"/>
      <c r="I17" s="78"/>
      <c r="J17" s="78"/>
      <c r="K17" s="78"/>
      <c r="L17" s="78"/>
      <c r="M17" s="78"/>
    </row>
    <row r="18" spans="4:30" ht="11.5" x14ac:dyDescent="0.25">
      <c r="D18" s="13"/>
      <c r="E18" s="79" t="s">
        <v>61</v>
      </c>
      <c r="F18" s="79"/>
      <c r="G18" s="79"/>
      <c r="H18" s="79"/>
      <c r="I18" s="79"/>
      <c r="J18" s="79"/>
      <c r="K18" s="79"/>
      <c r="L18" s="79"/>
      <c r="M18" s="79"/>
      <c r="N18" t="s">
        <v>277</v>
      </c>
    </row>
    <row r="19" spans="4:30" ht="75" customHeight="1" x14ac:dyDescent="0.25">
      <c r="D19" s="13"/>
      <c r="E19" s="80" t="s">
        <v>276</v>
      </c>
      <c r="F19" s="80"/>
      <c r="G19" s="80"/>
      <c r="H19" s="80"/>
      <c r="I19" s="80"/>
      <c r="J19" s="80"/>
      <c r="K19" s="80"/>
      <c r="L19" s="80"/>
      <c r="M19" s="80"/>
      <c r="N19" s="68" t="s">
        <v>278</v>
      </c>
    </row>
    <row r="20" spans="4:30" ht="11.5" x14ac:dyDescent="0.25">
      <c r="D20" s="13"/>
    </row>
    <row r="21" spans="4:30" ht="24" customHeight="1" x14ac:dyDescent="0.25">
      <c r="D21" s="13"/>
      <c r="E21" s="78" t="s">
        <v>63</v>
      </c>
      <c r="F21" s="78"/>
      <c r="G21" s="78"/>
      <c r="H21" s="78"/>
      <c r="I21" s="78"/>
      <c r="J21" s="78"/>
      <c r="K21" s="78"/>
      <c r="L21" s="78"/>
      <c r="M21" s="78"/>
    </row>
    <row r="22" spans="4:30" ht="11.5" x14ac:dyDescent="0.25">
      <c r="D22" s="13"/>
      <c r="E22" s="79" t="s">
        <v>61</v>
      </c>
      <c r="F22" s="79"/>
      <c r="G22" s="79"/>
      <c r="H22" s="79"/>
      <c r="I22" s="79"/>
      <c r="J22" s="79"/>
      <c r="K22" s="79"/>
      <c r="L22" s="79"/>
      <c r="M22" s="79"/>
    </row>
    <row r="23" spans="4:30" ht="75" customHeight="1" x14ac:dyDescent="0.25">
      <c r="D23" s="13"/>
      <c r="E23" s="80" t="s">
        <v>279</v>
      </c>
      <c r="F23" s="80"/>
      <c r="G23" s="80"/>
      <c r="H23" s="80"/>
      <c r="I23" s="80"/>
      <c r="J23" s="80"/>
      <c r="K23" s="80"/>
      <c r="L23" s="80"/>
      <c r="M23" s="80"/>
    </row>
    <row r="24" spans="4:30" ht="11.5" x14ac:dyDescent="0.25">
      <c r="D24" s="13"/>
    </row>
    <row r="25" spans="4:30" ht="24" customHeight="1" x14ac:dyDescent="0.25">
      <c r="D25" s="13"/>
      <c r="E25" s="78" t="s">
        <v>64</v>
      </c>
      <c r="F25" s="78"/>
      <c r="G25" s="78"/>
      <c r="H25" s="78"/>
      <c r="I25" s="78"/>
      <c r="J25" s="78"/>
      <c r="K25" s="78"/>
      <c r="L25" s="78"/>
      <c r="M25" s="78"/>
    </row>
    <row r="26" spans="4:30" ht="11.5" x14ac:dyDescent="0.25">
      <c r="D26" s="13"/>
      <c r="E26" s="79" t="s">
        <v>61</v>
      </c>
      <c r="F26" s="79"/>
      <c r="G26" s="79"/>
      <c r="H26" s="79"/>
      <c r="I26" s="79"/>
      <c r="J26" s="79"/>
      <c r="K26" s="79"/>
      <c r="L26" s="79"/>
      <c r="M26" s="79"/>
      <c r="N26" t="s">
        <v>281</v>
      </c>
      <c r="AD26" s="16" t="s">
        <v>65</v>
      </c>
    </row>
    <row r="27" spans="4:30" ht="75" customHeight="1" x14ac:dyDescent="0.25">
      <c r="D27" s="13"/>
      <c r="E27" s="80" t="s">
        <v>280</v>
      </c>
      <c r="F27" s="80"/>
      <c r="G27" s="80"/>
      <c r="H27" s="80"/>
      <c r="I27" s="80"/>
      <c r="J27" s="80"/>
      <c r="K27" s="80"/>
      <c r="L27" s="80"/>
      <c r="M27" s="80"/>
      <c r="N27" s="68" t="s">
        <v>282</v>
      </c>
    </row>
    <row r="28" spans="4:30" ht="11.5" x14ac:dyDescent="0.25">
      <c r="D28" s="13"/>
    </row>
    <row r="29" spans="4:30" ht="11.5" x14ac:dyDescent="0.25">
      <c r="D29" s="13"/>
      <c r="AB29" s="6"/>
    </row>
    <row r="30" spans="4:30" ht="11.5" x14ac:dyDescent="0.25">
      <c r="D30" s="13" t="s">
        <v>66</v>
      </c>
      <c r="E30" t="s">
        <v>67</v>
      </c>
    </row>
    <row r="31" spans="4:30" ht="11.5" x14ac:dyDescent="0.25">
      <c r="D31" s="13"/>
      <c r="E31" s="82" t="s">
        <v>68</v>
      </c>
      <c r="F31" s="83"/>
      <c r="G31" s="83"/>
      <c r="H31" s="83"/>
      <c r="I31" s="83"/>
      <c r="J31" s="83"/>
      <c r="K31" s="83"/>
      <c r="L31" s="83"/>
      <c r="M31" s="84"/>
    </row>
    <row r="32" spans="4:30" ht="10.5" x14ac:dyDescent="0.25">
      <c r="E32" s="17" t="s">
        <v>69</v>
      </c>
    </row>
    <row r="34" spans="4:14" ht="11.5" x14ac:dyDescent="0.25">
      <c r="D34" s="13" t="s">
        <v>70</v>
      </c>
      <c r="E34" s="15" t="s">
        <v>71</v>
      </c>
    </row>
    <row r="35" spans="4:14" ht="11.5" x14ac:dyDescent="0.25">
      <c r="D35" s="13"/>
      <c r="E35" s="15"/>
    </row>
    <row r="36" spans="4:14" ht="48" customHeight="1" x14ac:dyDescent="0.2">
      <c r="D36" s="18" t="s">
        <v>72</v>
      </c>
      <c r="E36" s="78" t="s">
        <v>73</v>
      </c>
      <c r="F36" s="78"/>
      <c r="G36" s="78"/>
      <c r="H36" s="78"/>
      <c r="I36" s="78"/>
      <c r="J36" s="78"/>
      <c r="K36" s="78"/>
      <c r="L36" s="78"/>
      <c r="M36" s="78"/>
    </row>
    <row r="37" spans="4:14" ht="11.5" x14ac:dyDescent="0.25">
      <c r="D37" s="13"/>
      <c r="E37" s="79" t="s">
        <v>61</v>
      </c>
      <c r="F37" s="79"/>
      <c r="G37" s="79"/>
      <c r="H37" s="79"/>
      <c r="I37" s="79"/>
      <c r="J37" s="79"/>
      <c r="K37" s="79"/>
      <c r="L37" s="79"/>
      <c r="M37" s="79"/>
    </row>
    <row r="38" spans="4:14" ht="75" customHeight="1" x14ac:dyDescent="0.25">
      <c r="D38" s="13"/>
      <c r="E38" s="80" t="s">
        <v>283</v>
      </c>
      <c r="F38" s="80"/>
      <c r="G38" s="80"/>
      <c r="H38" s="80"/>
      <c r="I38" s="80"/>
      <c r="J38" s="80"/>
      <c r="K38" s="80"/>
      <c r="L38" s="80"/>
      <c r="M38" s="80"/>
      <c r="N38" s="68" t="s">
        <v>284</v>
      </c>
    </row>
    <row r="39" spans="4:14" ht="11.5" x14ac:dyDescent="0.25">
      <c r="D39" s="13"/>
    </row>
    <row r="40" spans="4:14" ht="24" customHeight="1" x14ac:dyDescent="0.25">
      <c r="D40" s="13"/>
      <c r="E40" s="78" t="s">
        <v>74</v>
      </c>
      <c r="F40" s="78"/>
      <c r="G40" s="78"/>
      <c r="H40" s="78"/>
      <c r="I40" s="78"/>
      <c r="J40" s="78"/>
      <c r="K40" s="78"/>
      <c r="L40" s="78"/>
      <c r="M40" s="78"/>
    </row>
    <row r="41" spans="4:14" ht="11.5" x14ac:dyDescent="0.25">
      <c r="D41" s="13"/>
      <c r="E41" s="79" t="s">
        <v>61</v>
      </c>
      <c r="F41" s="79"/>
      <c r="G41" s="79"/>
      <c r="H41" s="79"/>
      <c r="I41" s="79"/>
      <c r="J41" s="79"/>
      <c r="K41" s="79"/>
      <c r="L41" s="79"/>
      <c r="M41" s="79"/>
    </row>
    <row r="42" spans="4:14" ht="75" customHeight="1" x14ac:dyDescent="0.25">
      <c r="D42" s="13"/>
      <c r="E42" s="80" t="s">
        <v>285</v>
      </c>
      <c r="F42" s="80"/>
      <c r="G42" s="80"/>
      <c r="H42" s="80"/>
      <c r="I42" s="80"/>
      <c r="J42" s="80"/>
      <c r="K42" s="80"/>
      <c r="L42" s="80"/>
      <c r="M42" s="80"/>
    </row>
    <row r="43" spans="4:14" ht="11.5" x14ac:dyDescent="0.25">
      <c r="D43" s="13"/>
    </row>
    <row r="44" spans="4:14" ht="36" customHeight="1" x14ac:dyDescent="0.25">
      <c r="D44" s="13"/>
      <c r="E44" s="78" t="s">
        <v>75</v>
      </c>
      <c r="F44" s="78"/>
      <c r="G44" s="78"/>
      <c r="H44" s="78"/>
      <c r="I44" s="78"/>
      <c r="J44" s="78"/>
      <c r="K44" s="78"/>
      <c r="L44" s="78"/>
      <c r="M44" s="78"/>
    </row>
    <row r="45" spans="4:14" ht="11.5" x14ac:dyDescent="0.25">
      <c r="D45" s="13"/>
      <c r="E45" s="79" t="s">
        <v>61</v>
      </c>
      <c r="F45" s="79"/>
      <c r="G45" s="79"/>
      <c r="H45" s="79"/>
      <c r="I45" s="79"/>
      <c r="J45" s="79"/>
      <c r="K45" s="79"/>
      <c r="L45" s="79"/>
      <c r="M45" s="79"/>
    </row>
    <row r="46" spans="4:14" ht="75" customHeight="1" x14ac:dyDescent="0.25">
      <c r="D46" s="13"/>
      <c r="E46" s="80" t="s">
        <v>286</v>
      </c>
      <c r="F46" s="80"/>
      <c r="G46" s="80"/>
      <c r="H46" s="80"/>
      <c r="I46" s="80"/>
      <c r="J46" s="80"/>
      <c r="K46" s="80"/>
      <c r="L46" s="80"/>
      <c r="M46" s="80"/>
    </row>
    <row r="47" spans="4:14" ht="11.5" x14ac:dyDescent="0.25">
      <c r="D47" s="13"/>
    </row>
    <row r="48" spans="4:14" ht="36" customHeight="1" x14ac:dyDescent="0.25">
      <c r="D48" s="13"/>
      <c r="E48" s="78" t="s">
        <v>76</v>
      </c>
      <c r="F48" s="78"/>
      <c r="G48" s="78"/>
      <c r="H48" s="78"/>
      <c r="I48" s="78"/>
      <c r="J48" s="78"/>
      <c r="K48" s="78"/>
      <c r="L48" s="78"/>
      <c r="M48" s="78"/>
    </row>
    <row r="49" spans="4:13" ht="11.5" x14ac:dyDescent="0.25">
      <c r="D49" s="13"/>
      <c r="E49" s="79" t="s">
        <v>61</v>
      </c>
      <c r="F49" s="79"/>
      <c r="G49" s="79"/>
      <c r="H49" s="79"/>
      <c r="I49" s="79"/>
      <c r="J49" s="79"/>
      <c r="K49" s="79"/>
      <c r="L49" s="79"/>
      <c r="M49" s="79"/>
    </row>
    <row r="50" spans="4:13" ht="75" customHeight="1" x14ac:dyDescent="0.25">
      <c r="D50" s="13"/>
      <c r="E50" s="80" t="s">
        <v>287</v>
      </c>
      <c r="F50" s="80"/>
      <c r="G50" s="80"/>
      <c r="H50" s="80"/>
      <c r="I50" s="80"/>
      <c r="J50" s="80"/>
      <c r="K50" s="80"/>
      <c r="L50" s="80"/>
      <c r="M50" s="80"/>
    </row>
    <row r="52" spans="4:13" ht="11.5" x14ac:dyDescent="0.25">
      <c r="D52" s="13" t="s">
        <v>77</v>
      </c>
      <c r="E52" t="s">
        <v>78</v>
      </c>
      <c r="G52" t="s">
        <v>79</v>
      </c>
    </row>
    <row r="53" spans="4:13" x14ac:dyDescent="0.2">
      <c r="E53" s="2" t="s">
        <v>265</v>
      </c>
      <c r="G53" s="85" t="s">
        <v>288</v>
      </c>
      <c r="H53" s="86"/>
      <c r="I53" s="86"/>
      <c r="J53" s="86"/>
      <c r="K53" s="86"/>
    </row>
    <row r="55" spans="4:13" x14ac:dyDescent="0.2">
      <c r="E55" t="s">
        <v>81</v>
      </c>
      <c r="G55" t="s">
        <v>79</v>
      </c>
    </row>
    <row r="56" spans="4:13" x14ac:dyDescent="0.2">
      <c r="E56" s="2" t="s">
        <v>54</v>
      </c>
      <c r="G56" s="85" t="s">
        <v>80</v>
      </c>
      <c r="H56" s="86"/>
      <c r="I56" s="86"/>
      <c r="J56" s="86"/>
      <c r="K56" s="86"/>
    </row>
    <row r="58" spans="4:13" x14ac:dyDescent="0.2">
      <c r="E58" t="s">
        <v>82</v>
      </c>
      <c r="G58" t="s">
        <v>79</v>
      </c>
    </row>
    <row r="59" spans="4:13" x14ac:dyDescent="0.2">
      <c r="E59" s="2" t="s">
        <v>54</v>
      </c>
      <c r="G59" s="85" t="s">
        <v>80</v>
      </c>
      <c r="H59" s="86"/>
      <c r="I59" s="86"/>
      <c r="J59" s="86"/>
      <c r="K59" s="86"/>
    </row>
    <row r="61" spans="4:13" x14ac:dyDescent="0.2">
      <c r="E61" t="s">
        <v>83</v>
      </c>
      <c r="G61" t="s">
        <v>79</v>
      </c>
    </row>
    <row r="62" spans="4:13" x14ac:dyDescent="0.2">
      <c r="E62" s="2" t="s">
        <v>54</v>
      </c>
      <c r="G62" s="85" t="s">
        <v>80</v>
      </c>
      <c r="H62" s="86"/>
      <c r="I62" s="86"/>
      <c r="J62" s="86"/>
      <c r="K62" s="86"/>
    </row>
    <row r="64" spans="4:13" x14ac:dyDescent="0.2">
      <c r="E64" t="s">
        <v>84</v>
      </c>
      <c r="G64" t="s">
        <v>79</v>
      </c>
    </row>
    <row r="65" spans="4:13" x14ac:dyDescent="0.2">
      <c r="E65" s="2" t="s">
        <v>54</v>
      </c>
      <c r="G65" s="85" t="s">
        <v>80</v>
      </c>
      <c r="H65" s="86"/>
      <c r="I65" s="86"/>
      <c r="J65" s="86"/>
      <c r="K65" s="86"/>
    </row>
    <row r="67" spans="4:13" x14ac:dyDescent="0.2">
      <c r="E67" t="s">
        <v>85</v>
      </c>
      <c r="G67" t="s">
        <v>79</v>
      </c>
    </row>
    <row r="68" spans="4:13" x14ac:dyDescent="0.2">
      <c r="E68" s="2" t="s">
        <v>54</v>
      </c>
      <c r="G68" s="85" t="s">
        <v>80</v>
      </c>
      <c r="H68" s="86"/>
      <c r="I68" s="86"/>
      <c r="J68" s="86"/>
      <c r="K68" s="86"/>
    </row>
    <row r="70" spans="4:13" x14ac:dyDescent="0.2">
      <c r="E70" t="s">
        <v>86</v>
      </c>
      <c r="G70" t="s">
        <v>79</v>
      </c>
    </row>
    <row r="71" spans="4:13" x14ac:dyDescent="0.2">
      <c r="E71" s="2" t="s">
        <v>54</v>
      </c>
      <c r="G71" s="85" t="s">
        <v>80</v>
      </c>
      <c r="H71" s="86"/>
      <c r="I71" s="86"/>
      <c r="J71" s="86"/>
      <c r="K71" s="86"/>
    </row>
    <row r="73" spans="4:13" x14ac:dyDescent="0.2">
      <c r="E73" t="s">
        <v>87</v>
      </c>
      <c r="G73" t="s">
        <v>79</v>
      </c>
    </row>
    <row r="74" spans="4:13" x14ac:dyDescent="0.2">
      <c r="E74" s="2" t="s">
        <v>54</v>
      </c>
      <c r="G74" s="85" t="s">
        <v>80</v>
      </c>
      <c r="H74" s="86"/>
      <c r="I74" s="86"/>
      <c r="J74" s="86"/>
      <c r="K74" s="86"/>
    </row>
    <row r="77" spans="4:13" ht="11.5" x14ac:dyDescent="0.25">
      <c r="D77" s="13" t="s">
        <v>88</v>
      </c>
      <c r="E77" t="s">
        <v>89</v>
      </c>
    </row>
    <row r="78" spans="4:13" ht="11.5" x14ac:dyDescent="0.25">
      <c r="D78" s="13"/>
      <c r="E78" s="79" t="s">
        <v>61</v>
      </c>
      <c r="F78" s="79"/>
      <c r="G78" s="79"/>
      <c r="H78" s="79"/>
      <c r="I78" s="79"/>
      <c r="J78" s="79"/>
      <c r="K78" s="79"/>
      <c r="L78" s="79"/>
      <c r="M78" s="79"/>
    </row>
    <row r="79" spans="4:13" ht="75" customHeight="1" x14ac:dyDescent="0.25">
      <c r="D79" s="13"/>
      <c r="E79" s="80" t="s">
        <v>289</v>
      </c>
      <c r="F79" s="80"/>
      <c r="G79" s="80"/>
      <c r="H79" s="80"/>
      <c r="I79" s="80"/>
      <c r="J79" s="80"/>
      <c r="K79" s="80"/>
      <c r="L79" s="80"/>
      <c r="M79" s="80"/>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4"/>
  <sheetViews>
    <sheetView topLeftCell="A40" zoomScale="130" zoomScaleNormal="130" workbookViewId="0">
      <selection activeCell="G51" sqref="G51"/>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78" t="s">
        <v>94</v>
      </c>
      <c r="F8" s="78"/>
      <c r="G8" s="78"/>
      <c r="H8" s="78"/>
      <c r="K8" s="27" t="s">
        <v>95</v>
      </c>
    </row>
    <row r="9" spans="2:24" x14ac:dyDescent="0.2">
      <c r="E9" s="78"/>
      <c r="F9" s="78"/>
      <c r="G9" s="78"/>
      <c r="H9" s="78"/>
    </row>
    <row r="10" spans="2:24" x14ac:dyDescent="0.2">
      <c r="E10" s="78"/>
      <c r="F10" s="78"/>
      <c r="G10" s="78"/>
      <c r="H10" s="78"/>
    </row>
    <row r="11" spans="2:24" x14ac:dyDescent="0.2">
      <c r="E11" s="78"/>
      <c r="F11" s="78"/>
      <c r="G11" s="78"/>
      <c r="H11" s="78"/>
    </row>
    <row r="13" spans="2:24" ht="15.5" thickBot="1" x14ac:dyDescent="0.45">
      <c r="D13" s="24" t="s">
        <v>58</v>
      </c>
      <c r="E13" t="s">
        <v>96</v>
      </c>
    </row>
    <row r="15" spans="2:24" ht="11" thickBot="1" x14ac:dyDescent="0.3">
      <c r="E15" s="28" t="s">
        <v>97</v>
      </c>
      <c r="F15" s="28" t="s">
        <v>98</v>
      </c>
      <c r="G15" s="28" t="s">
        <v>6</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29</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2</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78" t="s">
        <v>118</v>
      </c>
      <c r="F24" s="89"/>
      <c r="G24" s="89"/>
      <c r="H24" s="89"/>
    </row>
    <row r="25" spans="4:8" x14ac:dyDescent="0.2">
      <c r="E25" s="89"/>
      <c r="F25" s="89"/>
      <c r="G25" s="89"/>
      <c r="H25" s="89"/>
    </row>
    <row r="26" spans="4:8" x14ac:dyDescent="0.2">
      <c r="E26" s="89"/>
      <c r="F26" s="89"/>
      <c r="G26" s="89"/>
      <c r="H26" s="89"/>
    </row>
    <row r="27" spans="4:8" ht="40" customHeight="1" x14ac:dyDescent="0.2">
      <c r="E27" s="89"/>
      <c r="F27" s="89"/>
      <c r="G27" s="89"/>
      <c r="H27" s="89"/>
    </row>
    <row r="29" spans="4:8" ht="10.5" x14ac:dyDescent="0.25">
      <c r="D29" s="8" t="s">
        <v>119</v>
      </c>
      <c r="E29" s="8" t="s">
        <v>120</v>
      </c>
    </row>
    <row r="30" spans="4:8" x14ac:dyDescent="0.2">
      <c r="E30" s="78" t="s">
        <v>121</v>
      </c>
      <c r="F30" s="89"/>
      <c r="G30" s="89"/>
      <c r="H30" s="89"/>
    </row>
    <row r="31" spans="4:8" x14ac:dyDescent="0.2">
      <c r="E31" s="89"/>
      <c r="F31" s="89"/>
      <c r="G31" s="89"/>
      <c r="H31" s="89"/>
    </row>
    <row r="32" spans="4:8" x14ac:dyDescent="0.2">
      <c r="E32" s="89"/>
      <c r="F32" s="89"/>
      <c r="G32" s="89"/>
      <c r="H32" s="89"/>
    </row>
    <row r="33" spans="4:11" x14ac:dyDescent="0.2">
      <c r="E33" s="89"/>
      <c r="F33" s="89"/>
      <c r="G33" s="89"/>
      <c r="H33" s="89"/>
    </row>
    <row r="34" spans="4:11" ht="147" customHeight="1" x14ac:dyDescent="0.2">
      <c r="E34" s="89"/>
      <c r="F34" s="89"/>
      <c r="G34" s="89"/>
      <c r="H34" s="89"/>
    </row>
    <row r="35" spans="4:11" ht="11.15" customHeight="1" x14ac:dyDescent="0.2"/>
    <row r="36" spans="4:11" ht="12" customHeight="1" x14ac:dyDescent="0.25">
      <c r="D36" s="8" t="s">
        <v>122</v>
      </c>
      <c r="E36" s="8" t="s">
        <v>123</v>
      </c>
    </row>
    <row r="37" spans="4:11" ht="10" customHeight="1" x14ac:dyDescent="0.2">
      <c r="E37" s="78" t="s">
        <v>124</v>
      </c>
      <c r="F37" s="89"/>
      <c r="G37" s="89"/>
      <c r="H37" s="89"/>
    </row>
    <row r="38" spans="4:11" x14ac:dyDescent="0.2">
      <c r="E38" s="89"/>
      <c r="F38" s="89"/>
      <c r="G38" s="89"/>
      <c r="H38" s="89"/>
    </row>
    <row r="39" spans="4:11" x14ac:dyDescent="0.2">
      <c r="E39" s="89"/>
      <c r="F39" s="89"/>
      <c r="G39" s="89"/>
      <c r="H39" s="89"/>
    </row>
    <row r="40" spans="4:11" ht="80.5" customHeight="1" x14ac:dyDescent="0.2">
      <c r="E40" s="89"/>
      <c r="F40" s="89"/>
      <c r="G40" s="89"/>
      <c r="H40" s="89"/>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0" t="s">
        <v>129</v>
      </c>
      <c r="F45" s="91"/>
      <c r="G45" s="28" t="s">
        <v>130</v>
      </c>
      <c r="H45" s="28" t="s">
        <v>9</v>
      </c>
    </row>
    <row r="46" spans="4:11" ht="10.5" thickTop="1" x14ac:dyDescent="0.2">
      <c r="E46" s="92" t="s">
        <v>131</v>
      </c>
      <c r="F46" s="93"/>
      <c r="G46" s="70" t="s">
        <v>132</v>
      </c>
      <c r="H46" s="70" t="s">
        <v>132</v>
      </c>
    </row>
    <row r="47" spans="4:11" x14ac:dyDescent="0.2">
      <c r="E47" s="87" t="s">
        <v>17</v>
      </c>
      <c r="F47" s="88"/>
      <c r="G47" s="23" t="s">
        <v>298</v>
      </c>
      <c r="H47" s="70" t="s">
        <v>132</v>
      </c>
    </row>
    <row r="48" spans="4:11" x14ac:dyDescent="0.2">
      <c r="E48" s="87" t="s">
        <v>18</v>
      </c>
      <c r="F48" s="88"/>
      <c r="G48" s="23" t="s">
        <v>313</v>
      </c>
      <c r="H48" s="70" t="s">
        <v>132</v>
      </c>
    </row>
    <row r="50" spans="5:8" x14ac:dyDescent="0.2">
      <c r="E50" t="s">
        <v>133</v>
      </c>
    </row>
    <row r="51" spans="5:8" ht="11" thickBot="1" x14ac:dyDescent="0.3">
      <c r="E51" s="28" t="s">
        <v>97</v>
      </c>
      <c r="F51" s="28" t="s">
        <v>134</v>
      </c>
      <c r="G51" s="28" t="s">
        <v>9</v>
      </c>
      <c r="H51" s="28" t="s">
        <v>135</v>
      </c>
    </row>
    <row r="52" spans="5:8" ht="10.5" thickTop="1" x14ac:dyDescent="0.2">
      <c r="E52" s="35" t="s">
        <v>99</v>
      </c>
      <c r="F52" s="40">
        <v>0</v>
      </c>
      <c r="G52" s="23"/>
      <c r="H52" s="23" t="s">
        <v>293</v>
      </c>
    </row>
    <row r="53" spans="5:8" ht="20" x14ac:dyDescent="0.2">
      <c r="E53" s="35" t="s">
        <v>103</v>
      </c>
      <c r="F53" s="40">
        <v>0</v>
      </c>
      <c r="G53" s="23"/>
      <c r="H53" s="23" t="s">
        <v>292</v>
      </c>
    </row>
    <row r="54" spans="5:8" x14ac:dyDescent="0.2">
      <c r="E54" s="35" t="s">
        <v>29</v>
      </c>
      <c r="F54" s="40">
        <v>1</v>
      </c>
      <c r="G54" s="23" t="s">
        <v>290</v>
      </c>
      <c r="H54" s="23" t="s">
        <v>291</v>
      </c>
    </row>
    <row r="55" spans="5:8" x14ac:dyDescent="0.2">
      <c r="E55" s="35" t="s">
        <v>110</v>
      </c>
      <c r="F55" s="40">
        <v>0</v>
      </c>
      <c r="G55" s="23"/>
      <c r="H55" s="23" t="s">
        <v>297</v>
      </c>
    </row>
    <row r="56" spans="5:8" x14ac:dyDescent="0.2">
      <c r="E56" s="35" t="s">
        <v>136</v>
      </c>
      <c r="F56" s="40">
        <v>0</v>
      </c>
      <c r="G56" s="23"/>
      <c r="H56" s="23" t="s">
        <v>294</v>
      </c>
    </row>
    <row r="57" spans="5:8" ht="60" x14ac:dyDescent="0.2">
      <c r="E57" s="35" t="s">
        <v>2</v>
      </c>
      <c r="F57" s="40">
        <v>0</v>
      </c>
      <c r="G57" s="23"/>
      <c r="H57" s="23" t="s">
        <v>295</v>
      </c>
    </row>
    <row r="58" spans="5:8" ht="10.5" x14ac:dyDescent="0.25">
      <c r="E58" s="41" t="s">
        <v>137</v>
      </c>
      <c r="F58" s="42">
        <f>SUM(F54:F57)</f>
        <v>1</v>
      </c>
      <c r="G58" s="43" t="s">
        <v>138</v>
      </c>
      <c r="H58" s="43"/>
    </row>
    <row r="64" spans="5:8" x14ac:dyDescent="0.2">
      <c r="H64" t="s">
        <v>296</v>
      </c>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E1" zoomScaleNormal="100" workbookViewId="0">
      <selection activeCell="F42" sqref="F42"/>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94" t="s">
        <v>141</v>
      </c>
      <c r="E7" s="94"/>
      <c r="F7" s="94"/>
    </row>
    <row r="8" spans="2:18" x14ac:dyDescent="0.2">
      <c r="C8" s="44"/>
      <c r="D8" s="94"/>
      <c r="E8" s="94"/>
      <c r="F8" s="94"/>
    </row>
    <row r="9" spans="2:18" ht="15.5" thickBot="1" x14ac:dyDescent="0.45">
      <c r="C9" s="24" t="s">
        <v>142</v>
      </c>
      <c r="D9" s="45" t="s">
        <v>143</v>
      </c>
      <c r="E9" s="45"/>
      <c r="F9" s="45"/>
      <c r="J9" s="46" t="s">
        <v>144</v>
      </c>
      <c r="K9" s="45"/>
      <c r="L9" s="45"/>
    </row>
    <row r="10" spans="2:18" ht="11" thickBot="1" x14ac:dyDescent="0.3">
      <c r="D10" s="47" t="s">
        <v>6</v>
      </c>
      <c r="E10" s="47" t="s">
        <v>145</v>
      </c>
      <c r="F10" s="47" t="s">
        <v>146</v>
      </c>
      <c r="J10" s="47" t="s">
        <v>6</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1</v>
      </c>
      <c r="F12" s="50" t="s">
        <v>148</v>
      </c>
      <c r="J12" s="35" t="s">
        <v>149</v>
      </c>
      <c r="K12" s="48">
        <v>0</v>
      </c>
      <c r="L12" s="50" t="s">
        <v>148</v>
      </c>
    </row>
    <row r="13" spans="2:18" ht="20" x14ac:dyDescent="0.2">
      <c r="D13" s="35" t="s">
        <v>150</v>
      </c>
      <c r="E13" s="48">
        <f>'SP 1 Verdeling EOL'!F55</f>
        <v>0</v>
      </c>
      <c r="F13" s="50" t="s">
        <v>148</v>
      </c>
      <c r="J13" s="35" t="s">
        <v>150</v>
      </c>
      <c r="K13" s="48">
        <v>0.5</v>
      </c>
      <c r="L13" s="50" t="s">
        <v>148</v>
      </c>
    </row>
    <row r="14" spans="2:18" ht="20" x14ac:dyDescent="0.2">
      <c r="D14" s="35" t="s">
        <v>151</v>
      </c>
      <c r="E14" s="48">
        <f>'SP 1 Verdeling EOL'!F56</f>
        <v>0</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95" t="s">
        <v>154</v>
      </c>
      <c r="E18" s="95"/>
      <c r="F18" s="95"/>
      <c r="J18" s="95"/>
      <c r="K18" s="95"/>
      <c r="L18" s="95"/>
    </row>
    <row r="19" spans="1:12" ht="36" customHeight="1" x14ac:dyDescent="0.2">
      <c r="D19" s="95"/>
      <c r="E19" s="95"/>
      <c r="F19" s="95"/>
      <c r="J19" s="95"/>
      <c r="K19" s="95"/>
      <c r="L19" s="95"/>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0.01</v>
      </c>
      <c r="F24" s="52" t="s">
        <v>299</v>
      </c>
      <c r="G24" s="52" t="s">
        <v>300</v>
      </c>
      <c r="J24" s="35" t="s">
        <v>164</v>
      </c>
      <c r="K24" s="52">
        <v>0.01</v>
      </c>
      <c r="L24" s="52" t="s">
        <v>165</v>
      </c>
    </row>
    <row r="25" spans="1:12" x14ac:dyDescent="0.2">
      <c r="D25" s="35" t="s">
        <v>166</v>
      </c>
      <c r="E25" s="52">
        <v>0</v>
      </c>
      <c r="F25" s="52" t="s">
        <v>160</v>
      </c>
      <c r="G25" s="52"/>
      <c r="J25" s="35" t="s">
        <v>166</v>
      </c>
      <c r="K25" s="52">
        <v>0</v>
      </c>
      <c r="L25" s="52" t="s">
        <v>163</v>
      </c>
    </row>
    <row r="26" spans="1:12" x14ac:dyDescent="0.2">
      <c r="D26" s="35" t="s">
        <v>167</v>
      </c>
      <c r="E26" s="52">
        <v>0</v>
      </c>
      <c r="F26" s="52" t="s">
        <v>160</v>
      </c>
      <c r="G26" s="52"/>
      <c r="J26" s="35" t="s">
        <v>167</v>
      </c>
      <c r="K26" s="52">
        <v>0.01</v>
      </c>
      <c r="L26" s="52" t="s">
        <v>168</v>
      </c>
    </row>
    <row r="27" spans="1:12" ht="10" hidden="1" customHeight="1" x14ac:dyDescent="0.2">
      <c r="A27" t="s">
        <v>169</v>
      </c>
      <c r="D27" s="35" t="s">
        <v>170</v>
      </c>
      <c r="E27" s="52">
        <v>0</v>
      </c>
      <c r="F27" s="52" t="s">
        <v>160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6</v>
      </c>
      <c r="E30" s="47" t="s">
        <v>173</v>
      </c>
      <c r="F30" s="47" t="s">
        <v>174</v>
      </c>
      <c r="J30" s="47" t="s">
        <v>6</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0.99</v>
      </c>
      <c r="F32" s="50" t="s">
        <v>178</v>
      </c>
      <c r="J32" s="35" t="s">
        <v>177</v>
      </c>
      <c r="K32" s="48">
        <v>0.47499999999999998</v>
      </c>
      <c r="L32" s="50" t="s">
        <v>178</v>
      </c>
    </row>
    <row r="33" spans="4:12" ht="30" x14ac:dyDescent="0.2">
      <c r="D33" s="35" t="s">
        <v>179</v>
      </c>
      <c r="E33" s="48">
        <f>E13*(1-E25-E26)+E12*E22-E12*E22*E25</f>
        <v>0</v>
      </c>
      <c r="F33" s="53" t="s">
        <v>180</v>
      </c>
      <c r="J33" s="35" t="s">
        <v>179</v>
      </c>
      <c r="K33" s="48">
        <v>0.49519999999999997</v>
      </c>
      <c r="L33" s="53" t="s">
        <v>180</v>
      </c>
    </row>
    <row r="34" spans="4:12" ht="60" x14ac:dyDescent="0.2">
      <c r="D34" s="35" t="s">
        <v>181</v>
      </c>
      <c r="E34" s="48">
        <f>E14*(1-E27)+E12*E23+E13*E25+E12*E22*E25-E12*E22*E25*E27-E13*E25*E27</f>
        <v>0</v>
      </c>
      <c r="F34" s="53" t="s">
        <v>182</v>
      </c>
      <c r="J34" s="35" t="s">
        <v>181</v>
      </c>
      <c r="K34" s="48">
        <v>0</v>
      </c>
      <c r="L34" s="53" t="s">
        <v>182</v>
      </c>
    </row>
    <row r="35" spans="4:12" ht="60" x14ac:dyDescent="0.2">
      <c r="D35" s="35" t="s">
        <v>183</v>
      </c>
      <c r="E35" s="48">
        <f>E15+E12*E24+E13*E26+E14*E27+E12*E22*E25*E27+E13*E25*E27</f>
        <v>0.01</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0"/>
  <sheetViews>
    <sheetView topLeftCell="A2" zoomScaleNormal="100" workbookViewId="0">
      <selection activeCell="D19" sqref="D19"/>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9</v>
      </c>
      <c r="G6" s="28"/>
      <c r="H6" s="28"/>
    </row>
    <row r="7" spans="2:20" ht="11" thickTop="1" x14ac:dyDescent="0.25">
      <c r="D7" t="s">
        <v>190</v>
      </c>
      <c r="E7" s="70" t="s">
        <v>12</v>
      </c>
      <c r="F7" s="70" t="s">
        <v>90</v>
      </c>
      <c r="G7" s="23"/>
      <c r="H7" s="23"/>
    </row>
    <row r="8" spans="2:20" ht="30.5" x14ac:dyDescent="0.2">
      <c r="D8" s="68" t="s">
        <v>191</v>
      </c>
      <c r="E8" s="70" t="s">
        <v>12</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9</v>
      </c>
      <c r="G17" s="28"/>
      <c r="H17" s="28"/>
    </row>
    <row r="18" spans="2:8" ht="12" customHeight="1" thickTop="1" x14ac:dyDescent="0.2">
      <c r="C18" s="55"/>
      <c r="D18" s="70" t="s">
        <v>305</v>
      </c>
      <c r="E18" s="23">
        <v>1.1000000000000001</v>
      </c>
      <c r="F18" s="23" t="s">
        <v>301</v>
      </c>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96" t="s">
        <v>205</v>
      </c>
      <c r="E24" s="97"/>
      <c r="F24" s="97"/>
      <c r="G24" s="58"/>
    </row>
    <row r="26" spans="2:8" ht="10.5" x14ac:dyDescent="0.2">
      <c r="C26" s="55" t="s">
        <v>206</v>
      </c>
      <c r="D26" s="78" t="s">
        <v>207</v>
      </c>
      <c r="E26" s="89"/>
      <c r="F26" s="89"/>
      <c r="G26" s="59"/>
    </row>
    <row r="27" spans="2:8" ht="30" customHeight="1" x14ac:dyDescent="0.2">
      <c r="C27" s="55"/>
      <c r="D27" s="78" t="s">
        <v>208</v>
      </c>
      <c r="E27" s="78"/>
      <c r="F27" s="78"/>
      <c r="G27" s="57"/>
    </row>
    <row r="28" spans="2:8" ht="106" customHeight="1" x14ac:dyDescent="0.2">
      <c r="C28" s="55" t="s">
        <v>209</v>
      </c>
      <c r="D28" s="78" t="s">
        <v>210</v>
      </c>
      <c r="E28" s="78"/>
      <c r="F28" s="78"/>
      <c r="G28" s="57"/>
    </row>
    <row r="29" spans="2:8" ht="50.15" customHeight="1" x14ac:dyDescent="0.2">
      <c r="C29" s="55" t="s">
        <v>211</v>
      </c>
      <c r="D29" s="78" t="s">
        <v>212</v>
      </c>
      <c r="E29" s="78"/>
      <c r="F29" s="78"/>
      <c r="G29" s="57"/>
    </row>
    <row r="30" spans="2:8" ht="50.15" customHeight="1" x14ac:dyDescent="0.2">
      <c r="C30" s="55" t="s">
        <v>213</v>
      </c>
      <c r="D30" s="78" t="s">
        <v>214</v>
      </c>
      <c r="E30" s="78"/>
      <c r="F30" s="78"/>
      <c r="G30" s="57"/>
    </row>
    <row r="31" spans="2:8" ht="10.5" x14ac:dyDescent="0.2">
      <c r="C31" s="55" t="s">
        <v>215</v>
      </c>
      <c r="D31" s="78" t="s">
        <v>216</v>
      </c>
      <c r="E31" s="78"/>
      <c r="F31" s="78"/>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t="s">
        <v>302</v>
      </c>
      <c r="E35" s="23">
        <v>1</v>
      </c>
      <c r="F35" s="23">
        <v>1</v>
      </c>
      <c r="G35" s="23" t="s">
        <v>303</v>
      </c>
      <c r="H35" s="42">
        <f>IF(E35="","",IF(F35/E35&gt;1,1,F35/E35))</f>
        <v>1</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1</v>
      </c>
    </row>
    <row r="51" spans="3:4" x14ac:dyDescent="0.2">
      <c r="D51" s="76"/>
    </row>
    <row r="52" spans="3:4" x14ac:dyDescent="0.2">
      <c r="D52" s="76"/>
    </row>
    <row r="53" spans="3:4" x14ac:dyDescent="0.2">
      <c r="D53" s="76"/>
    </row>
    <row r="54" spans="3:4" x14ac:dyDescent="0.2">
      <c r="D54" s="76"/>
    </row>
    <row r="55" spans="3:4" x14ac:dyDescent="0.2">
      <c r="D55" s="76"/>
    </row>
    <row r="56" spans="3:4" ht="13" x14ac:dyDescent="0.2">
      <c r="C56" s="60"/>
      <c r="D56" s="76"/>
    </row>
    <row r="57" spans="3:4" ht="13" x14ac:dyDescent="0.2">
      <c r="C57" s="60"/>
    </row>
    <row r="60" spans="3:4" x14ac:dyDescent="0.2">
      <c r="C60"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70" zoomScaleNormal="70" workbookViewId="0">
      <selection activeCell="F40" sqref="F40"/>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9</v>
      </c>
      <c r="G6" s="28"/>
      <c r="H6" s="28"/>
    </row>
    <row r="7" spans="2:22" ht="11" thickTop="1" x14ac:dyDescent="0.25">
      <c r="D7" t="s">
        <v>227</v>
      </c>
      <c r="E7" s="70" t="s">
        <v>90</v>
      </c>
      <c r="F7" s="70" t="s">
        <v>90</v>
      </c>
    </row>
    <row r="8" spans="2:22" ht="60.5" x14ac:dyDescent="0.2">
      <c r="D8" s="68" t="s">
        <v>228</v>
      </c>
      <c r="E8" s="70" t="s">
        <v>90</v>
      </c>
      <c r="F8" s="70" t="s">
        <v>90</v>
      </c>
    </row>
    <row r="10" spans="2:22" ht="15.5" thickBot="1" x14ac:dyDescent="0.45">
      <c r="B10" s="24"/>
      <c r="C10" s="24" t="s">
        <v>55</v>
      </c>
      <c r="D10" s="24" t="s">
        <v>229</v>
      </c>
      <c r="E10" s="24"/>
      <c r="F10" s="24"/>
      <c r="I10" s="25"/>
    </row>
    <row r="12" spans="2:22" ht="10.5" x14ac:dyDescent="0.2">
      <c r="C12" s="55"/>
      <c r="D12" s="78" t="s">
        <v>193</v>
      </c>
      <c r="E12" s="78"/>
      <c r="F12" s="78"/>
      <c r="G12" s="56"/>
    </row>
    <row r="13" spans="2:22" ht="10.5" x14ac:dyDescent="0.2">
      <c r="C13" s="55"/>
      <c r="D13" s="44"/>
      <c r="E13" s="44"/>
      <c r="F13" s="44"/>
      <c r="G13" s="44"/>
    </row>
    <row r="14" spans="2:22" ht="23.5" customHeight="1" x14ac:dyDescent="0.2">
      <c r="C14" s="55" t="s">
        <v>230</v>
      </c>
      <c r="D14" s="78" t="s">
        <v>231</v>
      </c>
      <c r="E14" s="78"/>
      <c r="F14" s="78"/>
      <c r="G14" s="57"/>
    </row>
    <row r="15" spans="2:22" ht="32.5" customHeight="1" x14ac:dyDescent="0.2">
      <c r="C15" s="55" t="s">
        <v>232</v>
      </c>
      <c r="D15" s="78" t="s">
        <v>197</v>
      </c>
      <c r="E15" s="78"/>
      <c r="F15" s="78"/>
      <c r="G15" s="57"/>
    </row>
    <row r="16" spans="2:22" ht="50.5" customHeight="1" x14ac:dyDescent="0.2">
      <c r="C16" s="55" t="s">
        <v>233</v>
      </c>
      <c r="D16" s="78" t="s">
        <v>234</v>
      </c>
      <c r="E16" s="78"/>
      <c r="F16" s="78"/>
      <c r="G16" s="57"/>
    </row>
    <row r="17" spans="2:10" ht="11" thickBot="1" x14ac:dyDescent="0.3">
      <c r="C17" s="55" t="s">
        <v>217</v>
      </c>
      <c r="D17" s="28" t="s">
        <v>235</v>
      </c>
      <c r="E17" s="28" t="s">
        <v>202</v>
      </c>
      <c r="F17" s="28" t="s">
        <v>9</v>
      </c>
      <c r="G17" s="28"/>
      <c r="H17" s="28"/>
    </row>
    <row r="18" spans="2:10" ht="11" thickTop="1" x14ac:dyDescent="0.2">
      <c r="C18" s="55"/>
      <c r="D18" s="70" t="s">
        <v>132</v>
      </c>
      <c r="E18" s="23"/>
      <c r="F18" s="23"/>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96" t="s">
        <v>237</v>
      </c>
      <c r="E22" s="97"/>
      <c r="F22" s="97"/>
      <c r="G22" s="58"/>
    </row>
    <row r="24" spans="2:10" ht="120" customHeight="1" x14ac:dyDescent="0.2">
      <c r="C24" s="55" t="s">
        <v>206</v>
      </c>
      <c r="D24" s="78" t="s">
        <v>238</v>
      </c>
      <c r="E24" s="78"/>
      <c r="F24" s="78"/>
      <c r="G24" s="57"/>
    </row>
    <row r="25" spans="2:10" ht="10.5" x14ac:dyDescent="0.2">
      <c r="C25" s="55" t="s">
        <v>209</v>
      </c>
      <c r="D25" s="78" t="s">
        <v>239</v>
      </c>
      <c r="E25" s="78"/>
      <c r="F25" s="78"/>
      <c r="G25" s="57"/>
    </row>
    <row r="26" spans="2:10" ht="52" customHeight="1" x14ac:dyDescent="0.2">
      <c r="C26" s="55" t="s">
        <v>211</v>
      </c>
      <c r="D26" s="78" t="s">
        <v>240</v>
      </c>
      <c r="E26" s="78"/>
      <c r="F26" s="78"/>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11" thickTop="1" x14ac:dyDescent="0.25">
      <c r="D30" s="23"/>
      <c r="E30" s="23"/>
      <c r="F30" s="23"/>
      <c r="G30" s="23"/>
      <c r="H30" s="42" t="str">
        <f>IF(E30="","",IF(F30/E30&gt;1,1,F30/E30))</f>
        <v/>
      </c>
      <c r="I30" s="64"/>
      <c r="J30" s="42"/>
    </row>
    <row r="31" spans="2:10" ht="10.5" x14ac:dyDescent="0.25">
      <c r="D31" s="23"/>
      <c r="E31" s="23"/>
      <c r="F31" s="23"/>
      <c r="G31" s="23"/>
      <c r="H31" s="42" t="str">
        <f>IF(E31="","",IF(F31/E31&gt;1,1,F31/E31))</f>
        <v/>
      </c>
      <c r="I31" s="64"/>
      <c r="J31" s="42"/>
    </row>
    <row r="32" spans="2:10" ht="10.5" x14ac:dyDescent="0.25">
      <c r="D32" s="23"/>
      <c r="E32" s="23"/>
      <c r="F32" s="23"/>
      <c r="G32" s="23"/>
      <c r="H32" s="42" t="str">
        <f>IF(E32="","",IF(F32/E32&gt;1,1,F32/E32))</f>
        <v/>
      </c>
      <c r="I32" s="64"/>
      <c r="J32" s="42"/>
    </row>
    <row r="33" spans="4:10" ht="10.5" x14ac:dyDescent="0.25">
      <c r="D33" s="23"/>
      <c r="E33" s="23"/>
      <c r="F33" s="23"/>
      <c r="G33" s="23"/>
      <c r="H33" s="42" t="str">
        <f>IF(E33="","",IF(F33/E33&gt;1,1,F33/E33))</f>
        <v/>
      </c>
      <c r="I33" s="64"/>
      <c r="J33" s="42"/>
    </row>
    <row r="34" spans="4:10" ht="10.5" x14ac:dyDescent="0.25">
      <c r="D34" s="23"/>
      <c r="E34" s="23"/>
      <c r="F34" s="23"/>
      <c r="G34" s="23"/>
      <c r="H34" s="42" t="str">
        <f t="shared" ref="H34" si="0">IF(E34="","",IF(F34/E34&gt;1,1,F34/E34))</f>
        <v/>
      </c>
      <c r="I34" s="64"/>
      <c r="J34" s="42"/>
    </row>
    <row r="37" spans="4:10" ht="10.5" x14ac:dyDescent="0.25">
      <c r="D37" s="8" t="s">
        <v>224</v>
      </c>
      <c r="E37" s="42">
        <f>MIN(H30:H34)</f>
        <v>0</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30" sqref="E30"/>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78" t="s">
        <v>245</v>
      </c>
      <c r="E9" s="78"/>
      <c r="F9" s="78"/>
    </row>
    <row r="10" spans="2:9" ht="32.5" customHeight="1" x14ac:dyDescent="0.2">
      <c r="C10" s="55" t="s">
        <v>232</v>
      </c>
      <c r="D10" s="78" t="s">
        <v>246</v>
      </c>
      <c r="E10" s="78"/>
      <c r="F10" s="78"/>
    </row>
    <row r="11" spans="2:9" ht="142.5" customHeight="1" x14ac:dyDescent="0.2">
      <c r="C11" s="55" t="s">
        <v>198</v>
      </c>
      <c r="D11" s="78" t="s">
        <v>247</v>
      </c>
      <c r="E11" s="78"/>
      <c r="F11" s="78"/>
      <c r="I11" s="65" t="s">
        <v>248</v>
      </c>
    </row>
    <row r="14" spans="2:9" ht="11" thickBot="1" x14ac:dyDescent="0.3">
      <c r="C14" s="55" t="s">
        <v>217</v>
      </c>
      <c r="D14" s="28" t="s">
        <v>249</v>
      </c>
      <c r="E14" s="28" t="s">
        <v>250</v>
      </c>
      <c r="F14" s="28" t="s">
        <v>251</v>
      </c>
    </row>
    <row r="15" spans="2:9" ht="13.5" thickTop="1" x14ac:dyDescent="0.2">
      <c r="C15" s="60"/>
      <c r="D15" s="23"/>
      <c r="E15" s="70" t="s">
        <v>132</v>
      </c>
      <c r="F15" s="70" t="s">
        <v>132</v>
      </c>
    </row>
    <row r="17" spans="4:6" ht="11" thickBot="1" x14ac:dyDescent="0.3">
      <c r="D17" s="28" t="s">
        <v>306</v>
      </c>
      <c r="E17" s="28" t="s">
        <v>307</v>
      </c>
      <c r="F17" s="28" t="s">
        <v>308</v>
      </c>
    </row>
    <row r="18" spans="4:6" ht="10.5" thickTop="1" x14ac:dyDescent="0.2">
      <c r="D18" s="70" t="s">
        <v>132</v>
      </c>
      <c r="E18" s="98" t="s">
        <v>132</v>
      </c>
      <c r="F18" s="70" t="s">
        <v>132</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C10" sqref="C10"/>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29</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1</v>
      </c>
    </row>
    <row r="23" spans="2:4" x14ac:dyDescent="0.2">
      <c r="C23" t="s">
        <v>265</v>
      </c>
    </row>
    <row r="25" spans="2:4" x14ac:dyDescent="0.2">
      <c r="C25" t="s">
        <v>266</v>
      </c>
    </row>
    <row r="26" spans="2:4" x14ac:dyDescent="0.2">
      <c r="C26" t="s">
        <v>54</v>
      </c>
      <c r="D26" s="73" t="s">
        <v>132</v>
      </c>
    </row>
    <row r="27" spans="2:4" ht="10.5" x14ac:dyDescent="0.25">
      <c r="C27" t="s">
        <v>267</v>
      </c>
      <c r="D27" t="s">
        <v>69</v>
      </c>
    </row>
    <row r="28" spans="2:4" ht="10.5" x14ac:dyDescent="0.25">
      <c r="C28" t="s">
        <v>268</v>
      </c>
      <c r="D28" s="73" t="s">
        <v>269</v>
      </c>
    </row>
    <row r="30" spans="2:4" x14ac:dyDescent="0.2">
      <c r="C30" t="s">
        <v>270</v>
      </c>
    </row>
    <row r="31" spans="2:4" x14ac:dyDescent="0.2">
      <c r="C31" t="s">
        <v>54</v>
      </c>
    </row>
    <row r="32" spans="2:4" x14ac:dyDescent="0.2">
      <c r="C32" t="s">
        <v>1</v>
      </c>
    </row>
    <row r="33" spans="3:3" x14ac:dyDescent="0.2">
      <c r="C33" t="s">
        <v>265</v>
      </c>
    </row>
    <row r="34" spans="3:3" x14ac:dyDescent="0.2">
      <c r="C34" t="s">
        <v>271</v>
      </c>
    </row>
    <row r="36" spans="3:3" x14ac:dyDescent="0.2">
      <c r="C36" t="s">
        <v>272</v>
      </c>
    </row>
    <row r="37" spans="3:3" x14ac:dyDescent="0.2">
      <c r="C37" t="s">
        <v>54</v>
      </c>
    </row>
    <row r="38" spans="3:3" x14ac:dyDescent="0.2">
      <c r="C38" t="s">
        <v>273</v>
      </c>
    </row>
    <row r="39" spans="3:3" x14ac:dyDescent="0.2">
      <c r="C39" t="s">
        <v>274</v>
      </c>
    </row>
    <row r="40" spans="3:3" x14ac:dyDescent="0.2">
      <c r="C40" t="s">
        <v>271</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2f6a910d-138e-42c1-8e8a-320c1b7cf3f7"/>
    <ds:schemaRef ds:uri="http://purl.org/dc/dcmitype/"/>
    <ds:schemaRef ds:uri="http://www.w3.org/XML/1998/namespace"/>
    <ds:schemaRef ds:uri="http://schemas.openxmlformats.org/package/2006/metadata/core-properties"/>
    <ds:schemaRef ds:uri="http://schemas.microsoft.com/office/infopath/2007/PartnerControls"/>
    <ds:schemaRef ds:uri="618535ab-76b3-4d8d-bdf5-251469fdd337"/>
    <ds:schemaRef ds:uri="http://purl.org/dc/elements/1.1/"/>
    <ds:schemaRef ds:uri="http://schemas.microsoft.com/office/2006/documentManagement/types"/>
    <ds:schemaRef ds:uri="9c55a58d-dea8-4fca-9186-98d827bbee5b"/>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1C9B69CE-6837-4563-9536-AA07C0947C22}">
  <ds:schemaRefs>
    <ds:schemaRef ds:uri="http://schemas.microsoft.com/sharepoint/events"/>
  </ds:schemaRefs>
</ds:datastoreItem>
</file>

<file path=customXml/itemProps4.xml><?xml version="1.0" encoding="utf-8"?>
<ds:datastoreItem xmlns:ds="http://schemas.openxmlformats.org/officeDocument/2006/customXml" ds:itemID="{DC8C517A-A721-4075-A570-F728D4F3E0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2025-11-06T15:19:10Z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8dcd7c09-fe8b-4a68-821e-7e13c876e5da</vt:lpwstr>
  </property>
  <property fmtid="{D5CDD505-2E9C-101B-9397-08002B2CF9AE}" pid="8" name="TNOC_DocumentSetType">
    <vt:lpwstr/>
  </property>
  <property fmtid="{D5CDD505-2E9C-101B-9397-08002B2CF9AE}" pid="9" name="MediaServiceImageTags">
    <vt:lpwstr/>
  </property>
</Properties>
</file>